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chats - marchés\Services\2025\2025FCS0011_Nettoyage\1_CONSULTATION\2_DCE\DCE candidature\Projet_Annexe CCTP\"/>
    </mc:Choice>
  </mc:AlternateContent>
  <xr:revisionPtr revIDLastSave="0" documentId="13_ncr:1_{46BAD721-6875-43D7-84DC-426FF6115E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ITRAGE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4" l="1"/>
  <c r="E26" i="4"/>
  <c r="E9" i="4"/>
  <c r="E6" i="4"/>
  <c r="E4" i="4"/>
  <c r="E16" i="4" l="1"/>
  <c r="E7" i="4"/>
  <c r="E20" i="4" l="1"/>
  <c r="E19" i="4"/>
  <c r="E27" i="4"/>
  <c r="E23" i="4"/>
  <c r="E17" i="4"/>
  <c r="E15" i="4"/>
  <c r="E11" i="4"/>
  <c r="E5" i="4"/>
  <c r="D28" i="4"/>
  <c r="E28" i="4" l="1"/>
  <c r="F28" i="4" s="1"/>
</calcChain>
</file>

<file path=xl/sharedStrings.xml><?xml version="1.0" encoding="utf-8"?>
<sst xmlns="http://schemas.openxmlformats.org/spreadsheetml/2006/main" count="38" uniqueCount="38">
  <si>
    <t xml:space="preserve">Bâtiment </t>
  </si>
  <si>
    <t>Poste de garde</t>
  </si>
  <si>
    <t>Enseignement</t>
  </si>
  <si>
    <t>Edition - Bibliothèque</t>
  </si>
  <si>
    <t xml:space="preserve">Gymnase </t>
  </si>
  <si>
    <t>Piscine</t>
  </si>
  <si>
    <t>Centre de secours</t>
  </si>
  <si>
    <t>Bâtiment RH</t>
  </si>
  <si>
    <t>Clément Ader</t>
  </si>
  <si>
    <t>Administration</t>
  </si>
  <si>
    <t>Bâtiment 13</t>
  </si>
  <si>
    <t>Services logistiques</t>
  </si>
  <si>
    <t>Services techniques</t>
  </si>
  <si>
    <t>Aérodynamique</t>
  </si>
  <si>
    <t>Propulsion</t>
  </si>
  <si>
    <t>Industriel</t>
  </si>
  <si>
    <t>Henri Fabre</t>
  </si>
  <si>
    <t>Ateliers et sous-traitants</t>
  </si>
  <si>
    <t>Syndicats</t>
  </si>
  <si>
    <t>Lasbordes</t>
  </si>
  <si>
    <t>N° Bat</t>
  </si>
  <si>
    <t>SAA</t>
  </si>
  <si>
    <t>Surface en m² des  surfaces vitrées intérieures</t>
  </si>
  <si>
    <t>Précisions sur surfaces vitrées intérieures</t>
  </si>
  <si>
    <t>Laboratoires</t>
  </si>
  <si>
    <t>Vitres inter bureau mécanicien</t>
  </si>
  <si>
    <t>Notamment encloisonnement cages d'escaliers et rembardes</t>
  </si>
  <si>
    <t>Notamment encloisonnement cages d'escaliers et divers</t>
  </si>
  <si>
    <t xml:space="preserve"> Notamment encloisonnement et rembardes escaliers</t>
  </si>
  <si>
    <t>Nbre de portes d'entrées vitrées</t>
  </si>
  <si>
    <t>Surface en m² des  portes entrées</t>
  </si>
  <si>
    <t>Surface à nettoyer sur les deux faces.  Les oculus des portes coupe-feu sont inclus dans le lot 1.</t>
  </si>
  <si>
    <t>PEPS hall et forum compris</t>
  </si>
  <si>
    <t>Ajouter cloisons vitrées : 1 seule face = 77,06m²</t>
  </si>
  <si>
    <t>Passerelle 10-11</t>
  </si>
  <si>
    <t>Passerelle 07-11</t>
  </si>
  <si>
    <t>Aerothèque</t>
  </si>
  <si>
    <t>Portes d'entrées vitrées et vitrages internes ISAE-SUPAERO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</si>
</sst>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name val="Calibri"/>
      <family val="2"/>
      <scheme val="minor"/>
    </font>
    <font>
      <strike/>
      <sz val="12"/>
      <color rgb="FF0070C0"/>
      <name val="Calibri"/>
      <family val="2"/>
    </font>
    <font>
      <sz val="12"/>
      <color rgb="FFFF0000"/>
      <name val="Calibri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Fill="1"/>
    <xf numFmtId="0" fontId="4" fillId="0" borderId="2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0" borderId="2" xfId="1" applyFont="1" applyBorder="1" applyAlignment="1">
      <alignment horizontal="center"/>
    </xf>
    <xf numFmtId="0" fontId="2" fillId="0" borderId="8" xfId="0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/>
    </xf>
    <xf numFmtId="0" fontId="4" fillId="0" borderId="10" xfId="1" applyFont="1" applyFill="1" applyBorder="1"/>
    <xf numFmtId="0" fontId="4" fillId="0" borderId="11" xfId="0" applyFont="1" applyBorder="1" applyAlignment="1">
      <alignment horizontal="center" vertical="top" wrapText="1"/>
    </xf>
    <xf numFmtId="0" fontId="4" fillId="0" borderId="12" xfId="1" applyFont="1" applyFill="1" applyBorder="1" applyAlignment="1">
      <alignment vertical="center"/>
    </xf>
    <xf numFmtId="0" fontId="4" fillId="0" borderId="13" xfId="0" applyFont="1" applyBorder="1" applyAlignment="1">
      <alignment horizontal="center" vertical="top" wrapText="1"/>
    </xf>
    <xf numFmtId="0" fontId="4" fillId="0" borderId="12" xfId="1" applyFont="1" applyFill="1" applyBorder="1"/>
    <xf numFmtId="0" fontId="7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4" fillId="0" borderId="12" xfId="1" applyFont="1" applyBorder="1"/>
    <xf numFmtId="0" fontId="8" fillId="2" borderId="13" xfId="0" applyFont="1" applyFill="1" applyBorder="1" applyAlignment="1">
      <alignment horizontal="center" vertical="top" wrapText="1"/>
    </xf>
    <xf numFmtId="0" fontId="4" fillId="0" borderId="14" xfId="1" applyFont="1" applyBorder="1"/>
    <xf numFmtId="0" fontId="4" fillId="0" borderId="15" xfId="0" applyFont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abSelected="1" zoomScaleNormal="100" workbookViewId="0">
      <selection sqref="A1:F1"/>
    </sheetView>
  </sheetViews>
  <sheetFormatPr baseColWidth="10" defaultRowHeight="12.75" x14ac:dyDescent="0.2"/>
  <cols>
    <col min="1" max="1" width="28.85546875" customWidth="1"/>
    <col min="2" max="2" width="9" customWidth="1"/>
    <col min="3" max="3" width="17.5703125" bestFit="1" customWidth="1"/>
    <col min="4" max="5" width="19" customWidth="1"/>
    <col min="6" max="6" width="52.7109375" customWidth="1"/>
  </cols>
  <sheetData>
    <row r="1" spans="1:6" ht="18.75" thickBot="1" x14ac:dyDescent="0.3">
      <c r="A1" s="40" t="s">
        <v>37</v>
      </c>
      <c r="B1" s="41"/>
      <c r="C1" s="41"/>
      <c r="D1" s="41"/>
      <c r="E1" s="41"/>
      <c r="F1" s="42"/>
    </row>
    <row r="2" spans="1:6" s="2" customFormat="1" ht="63.75" thickBot="1" x14ac:dyDescent="0.25">
      <c r="A2" s="19" t="s">
        <v>0</v>
      </c>
      <c r="B2" s="3" t="s">
        <v>20</v>
      </c>
      <c r="C2" s="4" t="s">
        <v>29</v>
      </c>
      <c r="D2" s="4" t="s">
        <v>30</v>
      </c>
      <c r="E2" s="4" t="s">
        <v>22</v>
      </c>
      <c r="F2" s="5" t="s">
        <v>23</v>
      </c>
    </row>
    <row r="3" spans="1:6" ht="15.75" x14ac:dyDescent="0.25">
      <c r="A3" s="23" t="s">
        <v>8</v>
      </c>
      <c r="B3" s="11">
        <v>2</v>
      </c>
      <c r="C3" s="12">
        <v>8</v>
      </c>
      <c r="D3" s="12">
        <v>25.82</v>
      </c>
      <c r="E3" s="13">
        <f>25.19+242.35+0.1</f>
        <v>267.64000000000004</v>
      </c>
      <c r="F3" s="24"/>
    </row>
    <row r="4" spans="1:6" ht="31.5" x14ac:dyDescent="0.2">
      <c r="A4" s="25" t="s">
        <v>9</v>
      </c>
      <c r="B4" s="9">
        <v>3</v>
      </c>
      <c r="C4" s="10">
        <v>4</v>
      </c>
      <c r="D4" s="10">
        <v>23.19</v>
      </c>
      <c r="E4" s="15">
        <f>1.9+193.01+1.4</f>
        <v>196.31</v>
      </c>
      <c r="F4" s="26" t="s">
        <v>26</v>
      </c>
    </row>
    <row r="5" spans="1:6" ht="31.5" x14ac:dyDescent="0.2">
      <c r="A5" s="25" t="s">
        <v>2</v>
      </c>
      <c r="B5" s="9">
        <v>5</v>
      </c>
      <c r="C5" s="10">
        <v>7</v>
      </c>
      <c r="D5" s="10">
        <v>24.95</v>
      </c>
      <c r="E5" s="15">
        <f>1.69+326.96+11.8</f>
        <v>340.45</v>
      </c>
      <c r="F5" s="26" t="s">
        <v>27</v>
      </c>
    </row>
    <row r="6" spans="1:6" ht="15.75" x14ac:dyDescent="0.25">
      <c r="A6" s="27" t="s">
        <v>3</v>
      </c>
      <c r="B6" s="7">
        <v>6</v>
      </c>
      <c r="C6" s="8">
        <v>3</v>
      </c>
      <c r="D6" s="8">
        <v>10.34</v>
      </c>
      <c r="E6" s="14">
        <f>32.43+101.32+2.62</f>
        <v>136.37</v>
      </c>
      <c r="F6" s="26"/>
    </row>
    <row r="7" spans="1:6" s="2" customFormat="1" ht="15.75" x14ac:dyDescent="0.2">
      <c r="A7" s="25" t="s">
        <v>24</v>
      </c>
      <c r="B7" s="9">
        <v>7</v>
      </c>
      <c r="C7" s="10">
        <v>11</v>
      </c>
      <c r="D7" s="10">
        <v>39.03</v>
      </c>
      <c r="E7" s="16">
        <f>9.28+28.93+12.98</f>
        <v>51.19</v>
      </c>
      <c r="F7" s="28"/>
    </row>
    <row r="8" spans="1:6" ht="15.75" x14ac:dyDescent="0.25">
      <c r="A8" s="27" t="s">
        <v>4</v>
      </c>
      <c r="B8" s="7">
        <v>8</v>
      </c>
      <c r="C8" s="8">
        <v>5</v>
      </c>
      <c r="D8" s="8">
        <v>15.56</v>
      </c>
      <c r="E8" s="14"/>
      <c r="F8" s="26"/>
    </row>
    <row r="9" spans="1:6" s="2" customFormat="1" ht="15.75" x14ac:dyDescent="0.2">
      <c r="A9" s="25" t="s">
        <v>5</v>
      </c>
      <c r="B9" s="9">
        <v>9</v>
      </c>
      <c r="C9" s="10">
        <v>7</v>
      </c>
      <c r="D9" s="10">
        <v>28.34</v>
      </c>
      <c r="E9" s="15">
        <f>1.95+9.86</f>
        <v>11.809999999999999</v>
      </c>
      <c r="F9" s="29"/>
    </row>
    <row r="10" spans="1:6" ht="15.75" x14ac:dyDescent="0.25">
      <c r="A10" s="27" t="s">
        <v>15</v>
      </c>
      <c r="B10" s="7">
        <v>10</v>
      </c>
      <c r="C10" s="8">
        <v>1</v>
      </c>
      <c r="D10" s="8">
        <v>3</v>
      </c>
      <c r="E10" s="14"/>
      <c r="F10" s="26"/>
    </row>
    <row r="11" spans="1:6" ht="15.75" x14ac:dyDescent="0.25">
      <c r="A11" s="27" t="s">
        <v>16</v>
      </c>
      <c r="B11" s="7">
        <v>11</v>
      </c>
      <c r="C11" s="8">
        <v>8</v>
      </c>
      <c r="D11" s="8">
        <v>29.37</v>
      </c>
      <c r="E11" s="14">
        <f>3.73+50.82+1.88</f>
        <v>56.43</v>
      </c>
      <c r="F11" s="26"/>
    </row>
    <row r="12" spans="1:6" ht="15.75" x14ac:dyDescent="0.25">
      <c r="A12" s="27" t="s">
        <v>10</v>
      </c>
      <c r="B12" s="7">
        <v>13</v>
      </c>
      <c r="C12" s="8">
        <v>5</v>
      </c>
      <c r="D12" s="8">
        <v>14.29</v>
      </c>
      <c r="E12" s="14">
        <v>4.18</v>
      </c>
      <c r="F12" s="26"/>
    </row>
    <row r="13" spans="1:6" ht="15.75" x14ac:dyDescent="0.25">
      <c r="A13" s="27" t="s">
        <v>6</v>
      </c>
      <c r="B13" s="7">
        <v>14</v>
      </c>
      <c r="C13" s="8">
        <v>0</v>
      </c>
      <c r="D13" s="8">
        <v>0</v>
      </c>
      <c r="E13" s="14">
        <v>1.64</v>
      </c>
      <c r="F13" s="26"/>
    </row>
    <row r="14" spans="1:6" s="6" customFormat="1" ht="15.75" x14ac:dyDescent="0.25">
      <c r="A14" s="27" t="s">
        <v>18</v>
      </c>
      <c r="B14" s="7">
        <v>16</v>
      </c>
      <c r="C14" s="8">
        <v>1</v>
      </c>
      <c r="D14" s="8">
        <v>2.16</v>
      </c>
      <c r="E14" s="8"/>
      <c r="F14" s="30"/>
    </row>
    <row r="15" spans="1:6" ht="15.75" x14ac:dyDescent="0.25">
      <c r="A15" s="27" t="s">
        <v>11</v>
      </c>
      <c r="B15" s="7">
        <v>17</v>
      </c>
      <c r="C15" s="8">
        <v>3</v>
      </c>
      <c r="D15" s="8">
        <v>5.23</v>
      </c>
      <c r="E15" s="14">
        <f>5.14+0.9</f>
        <v>6.04</v>
      </c>
      <c r="F15" s="26"/>
    </row>
    <row r="16" spans="1:6" ht="15.75" x14ac:dyDescent="0.25">
      <c r="A16" s="27" t="s">
        <v>12</v>
      </c>
      <c r="B16" s="7">
        <v>18</v>
      </c>
      <c r="C16" s="8">
        <v>2</v>
      </c>
      <c r="D16" s="8">
        <v>7.2</v>
      </c>
      <c r="E16" s="14">
        <f>1.88+1.69+2.75</f>
        <v>6.32</v>
      </c>
      <c r="F16" s="26"/>
    </row>
    <row r="17" spans="1:6" ht="15.75" x14ac:dyDescent="0.2">
      <c r="A17" s="25" t="s">
        <v>13</v>
      </c>
      <c r="B17" s="9">
        <v>38</v>
      </c>
      <c r="C17" s="10">
        <v>22</v>
      </c>
      <c r="D17" s="10">
        <v>142.91</v>
      </c>
      <c r="E17" s="16">
        <f>4.66+123.14+7.68</f>
        <v>135.47999999999999</v>
      </c>
      <c r="F17" s="31" t="s">
        <v>28</v>
      </c>
    </row>
    <row r="18" spans="1:6" ht="15.75" x14ac:dyDescent="0.25">
      <c r="A18" s="27" t="s">
        <v>14</v>
      </c>
      <c r="B18" s="7">
        <v>39</v>
      </c>
      <c r="C18" s="8">
        <v>4</v>
      </c>
      <c r="D18" s="8">
        <v>12.04</v>
      </c>
      <c r="E18" s="14">
        <v>3.22</v>
      </c>
      <c r="F18" s="26"/>
    </row>
    <row r="19" spans="1:6" ht="15.75" x14ac:dyDescent="0.25">
      <c r="A19" s="27" t="s">
        <v>34</v>
      </c>
      <c r="B19" s="7">
        <v>47</v>
      </c>
      <c r="C19" s="8">
        <v>0</v>
      </c>
      <c r="D19" s="8">
        <v>0</v>
      </c>
      <c r="E19" s="14">
        <f>3.38+0.19</f>
        <v>3.57</v>
      </c>
      <c r="F19" s="26"/>
    </row>
    <row r="20" spans="1:6" ht="15.75" x14ac:dyDescent="0.25">
      <c r="A20" s="27" t="s">
        <v>35</v>
      </c>
      <c r="B20" s="7">
        <v>48</v>
      </c>
      <c r="C20" s="8">
        <v>0</v>
      </c>
      <c r="D20" s="8">
        <v>0</v>
      </c>
      <c r="E20" s="14">
        <f>3.34+0.19</f>
        <v>3.53</v>
      </c>
      <c r="F20" s="26"/>
    </row>
    <row r="21" spans="1:6" ht="15.75" x14ac:dyDescent="0.25">
      <c r="A21" s="27" t="s">
        <v>7</v>
      </c>
      <c r="B21" s="7">
        <v>50</v>
      </c>
      <c r="C21" s="8">
        <v>2</v>
      </c>
      <c r="D21" s="8">
        <v>8.8800000000000008</v>
      </c>
      <c r="E21" s="14"/>
      <c r="F21" s="26"/>
    </row>
    <row r="22" spans="1:6" ht="15.75" x14ac:dyDescent="0.25">
      <c r="A22" s="27" t="s">
        <v>17</v>
      </c>
      <c r="B22" s="7">
        <v>51</v>
      </c>
      <c r="C22" s="8">
        <v>1</v>
      </c>
      <c r="D22" s="8">
        <v>2.41</v>
      </c>
      <c r="E22" s="14"/>
      <c r="F22" s="26"/>
    </row>
    <row r="23" spans="1:6" ht="15.75" x14ac:dyDescent="0.25">
      <c r="A23" s="27" t="s">
        <v>32</v>
      </c>
      <c r="B23" s="7">
        <v>61</v>
      </c>
      <c r="C23" s="8">
        <v>10</v>
      </c>
      <c r="D23" s="8">
        <v>37.090000000000003</v>
      </c>
      <c r="E23" s="17">
        <f>10.75+9.62</f>
        <v>20.369999999999997</v>
      </c>
      <c r="F23" s="32"/>
    </row>
    <row r="24" spans="1:6" ht="15.75" x14ac:dyDescent="0.25">
      <c r="A24" s="27" t="s">
        <v>21</v>
      </c>
      <c r="B24" s="7">
        <v>65</v>
      </c>
      <c r="C24" s="8">
        <v>2</v>
      </c>
      <c r="D24" s="8">
        <v>9.9499999999999993</v>
      </c>
      <c r="E24" s="17">
        <v>5.51</v>
      </c>
      <c r="F24" s="31"/>
    </row>
    <row r="25" spans="1:6" ht="15.75" x14ac:dyDescent="0.25">
      <c r="A25" s="27" t="s">
        <v>1</v>
      </c>
      <c r="B25" s="7">
        <v>81</v>
      </c>
      <c r="C25" s="8">
        <v>4</v>
      </c>
      <c r="D25" s="8">
        <v>12.28</v>
      </c>
      <c r="E25" s="14">
        <v>6.18</v>
      </c>
      <c r="F25" s="31"/>
    </row>
    <row r="26" spans="1:6" ht="15.75" x14ac:dyDescent="0.25">
      <c r="A26" s="33" t="s">
        <v>36</v>
      </c>
      <c r="B26" s="18">
        <v>85</v>
      </c>
      <c r="C26" s="14">
        <v>12</v>
      </c>
      <c r="D26" s="14">
        <v>55</v>
      </c>
      <c r="E26" s="14">
        <f>8.28+95.07+3.75</f>
        <v>107.1</v>
      </c>
      <c r="F26" s="34" t="s">
        <v>33</v>
      </c>
    </row>
    <row r="27" spans="1:6" ht="16.5" thickBot="1" x14ac:dyDescent="0.3">
      <c r="A27" s="35" t="s">
        <v>19</v>
      </c>
      <c r="B27" s="20">
        <v>44</v>
      </c>
      <c r="C27" s="21">
        <v>0</v>
      </c>
      <c r="D27" s="21">
        <v>0</v>
      </c>
      <c r="E27" s="21">
        <f>5.22+8.01</f>
        <v>13.23</v>
      </c>
      <c r="F27" s="36" t="s">
        <v>25</v>
      </c>
    </row>
    <row r="28" spans="1:6" s="2" customFormat="1" ht="32.25" customHeight="1" thickBot="1" x14ac:dyDescent="0.25">
      <c r="A28" s="37" t="s">
        <v>31</v>
      </c>
      <c r="B28" s="38"/>
      <c r="C28" s="39"/>
      <c r="D28" s="22">
        <f>SUM(D3:D27)</f>
        <v>509.04</v>
      </c>
      <c r="E28" s="22">
        <f>SUM(E3:E27)</f>
        <v>1376.57</v>
      </c>
      <c r="F28" s="22">
        <f>E28+D28</f>
        <v>1885.61</v>
      </c>
    </row>
    <row r="30" spans="1:6" ht="15.75" x14ac:dyDescent="0.25">
      <c r="A30" s="1"/>
    </row>
  </sheetData>
  <mergeCells count="2">
    <mergeCell ref="A28:C28"/>
    <mergeCell ref="A1:F1"/>
  </mergeCells>
  <phoneticPr fontId="9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 xml:space="preserve">&amp;R&amp;"Arial,Gras"&amp;16ANNEXE 5 - SURFACES DES VITRAGES INTERIEURS DE L'ISAE-SUPAERO </oddHeader>
    <oddFooter>&amp;LAnnexe 5 au CCTP ISAE&amp;RMarché de nettoyage des locaux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VITRAGES</vt:lpstr>
    </vt:vector>
  </TitlesOfParts>
  <Company>ENSICA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ENSICA</dc:creator>
  <cp:lastModifiedBy>Cecile VAUR</cp:lastModifiedBy>
  <cp:lastPrinted>2025-07-31T12:01:19Z</cp:lastPrinted>
  <dcterms:created xsi:type="dcterms:W3CDTF">2000-09-18T13:24:29Z</dcterms:created>
  <dcterms:modified xsi:type="dcterms:W3CDTF">2025-07-31T12:01:27Z</dcterms:modified>
</cp:coreProperties>
</file>